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5" windowWidth="17400" windowHeight="12240" activeTab="0"/>
  </bookViews>
  <sheets>
    <sheet name="mannschaft" sheetId="1" r:id="rId1"/>
    <sheet name="Einzel" sheetId="2" r:id="rId2"/>
  </sheets>
  <definedNames/>
  <calcPr fullCalcOnLoad="1"/>
</workbook>
</file>

<file path=xl/sharedStrings.xml><?xml version="1.0" encoding="utf-8"?>
<sst xmlns="http://schemas.openxmlformats.org/spreadsheetml/2006/main" count="114" uniqueCount="58">
  <si>
    <t>1.</t>
  </si>
  <si>
    <t>Name</t>
  </si>
  <si>
    <t>Verein</t>
  </si>
  <si>
    <t>Gesamt</t>
  </si>
  <si>
    <t>Summe</t>
  </si>
  <si>
    <t>Punkte</t>
  </si>
  <si>
    <t>2.</t>
  </si>
  <si>
    <t>3.</t>
  </si>
  <si>
    <t>4.</t>
  </si>
  <si>
    <t>5.</t>
  </si>
  <si>
    <t>6.</t>
  </si>
  <si>
    <t>Mannschaftswertung 2012-13</t>
  </si>
  <si>
    <t xml:space="preserve">Platz </t>
  </si>
  <si>
    <t>Jugend Einzel 2012-13</t>
  </si>
  <si>
    <t>Ben Post</t>
  </si>
  <si>
    <t>Boeckelt 1</t>
  </si>
  <si>
    <t>Lukas Kempkens</t>
  </si>
  <si>
    <t>Maximilian Kempkens</t>
  </si>
  <si>
    <t>Sonja Clanzett</t>
  </si>
  <si>
    <t>Jens Ingenhaag</t>
  </si>
  <si>
    <t>Roman Kleinmanns</t>
  </si>
  <si>
    <t>Aldekerk</t>
  </si>
  <si>
    <t>Felix Molderings</t>
  </si>
  <si>
    <t>Kai Cardinal</t>
  </si>
  <si>
    <t>Sebastian Horn</t>
  </si>
  <si>
    <t>Max Cardinal</t>
  </si>
  <si>
    <t>Christian Suytings</t>
  </si>
  <si>
    <t>Tobias Gottwald</t>
  </si>
  <si>
    <t>Kapellen</t>
  </si>
  <si>
    <t>Phillip Florian</t>
  </si>
  <si>
    <t>Philipp Bornemann</t>
  </si>
  <si>
    <t>Volker Zacharyasz</t>
  </si>
  <si>
    <t>Niklas Tegler</t>
  </si>
  <si>
    <t>Hartefeld</t>
  </si>
  <si>
    <t>Simon Schmaelen</t>
  </si>
  <si>
    <t>Max Ingenhaag</t>
  </si>
  <si>
    <t>Benni Ingenhaag</t>
  </si>
  <si>
    <t>Michael Düllings</t>
  </si>
  <si>
    <t>Aengenesch</t>
  </si>
  <si>
    <t>Kathrin Düllings</t>
  </si>
  <si>
    <t>Daniel Hoogen</t>
  </si>
  <si>
    <t>Corinna Köters</t>
  </si>
  <si>
    <t>Niklas Bloemen</t>
  </si>
  <si>
    <t>Dirk Janssen</t>
  </si>
  <si>
    <t>Andre Holtermann</t>
  </si>
  <si>
    <t>Carsten Cleve</t>
  </si>
  <si>
    <t>Boeckelt 2</t>
  </si>
  <si>
    <t>Christian Cleve</t>
  </si>
  <si>
    <t>Simon Kempkens</t>
  </si>
  <si>
    <t>Benedikt Hacks</t>
  </si>
  <si>
    <t>Hannah Rümmler</t>
  </si>
  <si>
    <t>Patrick Seegers</t>
  </si>
  <si>
    <t>Martin Cleve</t>
  </si>
  <si>
    <t>Andre Schmetter</t>
  </si>
  <si>
    <t>Schnitt</t>
  </si>
  <si>
    <t>Pro Schuss</t>
  </si>
  <si>
    <t>Ringe</t>
  </si>
  <si>
    <t>Jugend nach Punkten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</si>
</sst>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sz val="2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1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1" fillId="0" borderId="0" applyFont="0" applyFill="0" applyBorder="0" applyAlignment="0" applyProtection="0"/>
    <xf numFmtId="0" fontId="31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0" fillId="0" borderId="10" xfId="0" applyFont="1" applyBorder="1" applyAlignment="1">
      <alignment horizontal="center"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1">
      <selection activeCell="C64" sqref="C64"/>
    </sheetView>
  </sheetViews>
  <sheetFormatPr defaultColWidth="11.421875" defaultRowHeight="15"/>
  <cols>
    <col min="1" max="1" width="5.00390625" style="0" customWidth="1"/>
    <col min="2" max="2" width="22.28125" style="0" customWidth="1"/>
    <col min="3" max="3" width="12.7109375" style="0" customWidth="1"/>
    <col min="4" max="10" width="8.140625" style="0" customWidth="1"/>
    <col min="12" max="12" width="6.28125" style="0" hidden="1" customWidth="1"/>
  </cols>
  <sheetData>
    <row r="1" s="14" customFormat="1" ht="23.25">
      <c r="D1" s="30" t="s">
        <v>11</v>
      </c>
    </row>
    <row r="2" spans="1:10" ht="23.25">
      <c r="A2" s="1"/>
      <c r="B2" s="1"/>
      <c r="D2" s="30" t="s">
        <v>57</v>
      </c>
      <c r="E2" s="1"/>
      <c r="F2" s="1"/>
      <c r="G2" s="1"/>
      <c r="H2" s="1"/>
      <c r="I2" s="1"/>
      <c r="J2" s="1"/>
    </row>
    <row r="3" spans="1:10" ht="15.75">
      <c r="A3" s="11" t="s">
        <v>0</v>
      </c>
      <c r="B3" s="1" t="s">
        <v>1</v>
      </c>
      <c r="C3" s="2" t="s">
        <v>2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3" t="s">
        <v>3</v>
      </c>
    </row>
    <row r="4" spans="1:12" ht="15.75">
      <c r="A4" s="11"/>
      <c r="B4" s="4" t="s">
        <v>14</v>
      </c>
      <c r="C4" s="19" t="s">
        <v>15</v>
      </c>
      <c r="D4" s="5">
        <v>133</v>
      </c>
      <c r="E4" s="5">
        <v>121</v>
      </c>
      <c r="F4" s="5">
        <v>120</v>
      </c>
      <c r="G4" s="5">
        <v>112</v>
      </c>
      <c r="H4" s="5">
        <v>122</v>
      </c>
      <c r="I4" s="5">
        <v>133</v>
      </c>
      <c r="J4" s="5">
        <f>SUM(D4:I4)-L4</f>
        <v>629</v>
      </c>
      <c r="L4">
        <f>LARGE(D4:I4,6)</f>
        <v>112</v>
      </c>
    </row>
    <row r="5" spans="1:12" ht="15.75">
      <c r="A5" s="11"/>
      <c r="B5" s="4" t="s">
        <v>16</v>
      </c>
      <c r="C5" s="19" t="s">
        <v>15</v>
      </c>
      <c r="D5" s="5">
        <v>115</v>
      </c>
      <c r="E5" s="5">
        <v>119</v>
      </c>
      <c r="F5" s="5">
        <v>119</v>
      </c>
      <c r="G5" s="5">
        <v>131</v>
      </c>
      <c r="H5" s="5">
        <v>122</v>
      </c>
      <c r="I5" s="5">
        <v>117</v>
      </c>
      <c r="J5" s="5">
        <f>SUM(D5:I5)-L5</f>
        <v>608</v>
      </c>
      <c r="L5">
        <f>LARGE(D5:I5,6)</f>
        <v>115</v>
      </c>
    </row>
    <row r="6" spans="1:12" ht="15.75">
      <c r="A6" s="11"/>
      <c r="B6" s="4" t="s">
        <v>17</v>
      </c>
      <c r="C6" s="19" t="s">
        <v>15</v>
      </c>
      <c r="D6" s="5">
        <v>107</v>
      </c>
      <c r="E6" s="5">
        <v>0</v>
      </c>
      <c r="F6" s="5">
        <v>115</v>
      </c>
      <c r="G6" s="5">
        <v>133</v>
      </c>
      <c r="H6" s="5">
        <v>117</v>
      </c>
      <c r="I6" s="5">
        <v>113</v>
      </c>
      <c r="J6" s="6">
        <f>SUM(D6:I6)-L6</f>
        <v>585</v>
      </c>
      <c r="L6">
        <f>LARGE(D6:I6,6)</f>
        <v>0</v>
      </c>
    </row>
    <row r="7" spans="1:12" ht="15.75">
      <c r="A7" s="11"/>
      <c r="B7" s="4" t="s">
        <v>18</v>
      </c>
      <c r="C7" s="19" t="s">
        <v>15</v>
      </c>
      <c r="D7" s="5">
        <v>120</v>
      </c>
      <c r="E7" s="5">
        <v>116</v>
      </c>
      <c r="F7" s="5">
        <v>130</v>
      </c>
      <c r="G7" s="5">
        <v>127</v>
      </c>
      <c r="H7" s="5">
        <v>116</v>
      </c>
      <c r="I7" s="5">
        <v>125</v>
      </c>
      <c r="J7" s="5">
        <f>SUM(D7:I7)-L7</f>
        <v>618</v>
      </c>
      <c r="L7">
        <f>LARGE(D7:I7,6)</f>
        <v>116</v>
      </c>
    </row>
    <row r="8" spans="1:12" ht="16.5" thickBot="1">
      <c r="A8" s="11"/>
      <c r="B8" s="4" t="s">
        <v>19</v>
      </c>
      <c r="C8" s="19" t="s">
        <v>15</v>
      </c>
      <c r="D8" s="5">
        <v>132</v>
      </c>
      <c r="E8" s="5">
        <v>116</v>
      </c>
      <c r="F8" s="5">
        <v>129</v>
      </c>
      <c r="G8" s="5">
        <v>128</v>
      </c>
      <c r="H8" s="5">
        <v>123</v>
      </c>
      <c r="I8" s="5">
        <v>124</v>
      </c>
      <c r="J8" s="6">
        <f>SUM(D8:I8)-L8</f>
        <v>636</v>
      </c>
      <c r="L8">
        <f>LARGE(D8:I8,6)</f>
        <v>116</v>
      </c>
    </row>
    <row r="9" spans="1:10" ht="16.5" thickBot="1">
      <c r="A9" s="11"/>
      <c r="B9" s="1" t="s">
        <v>4</v>
      </c>
      <c r="C9" s="2"/>
      <c r="D9" s="5">
        <f>SUM(D4+D7+D8)</f>
        <v>385</v>
      </c>
      <c r="E9" s="5">
        <f>SUM(E4+E5+E7)</f>
        <v>356</v>
      </c>
      <c r="F9" s="5">
        <f>SUM(F4+F7+F8)</f>
        <v>379</v>
      </c>
      <c r="G9" s="5">
        <f>SUM(G6+G5+G8)</f>
        <v>392</v>
      </c>
      <c r="H9" s="5">
        <f>SUM(H4+H5+H8)</f>
        <v>367</v>
      </c>
      <c r="I9" s="19">
        <f>SUM(I8+I7+I4)</f>
        <v>382</v>
      </c>
      <c r="J9" s="7">
        <f>SUM(D9:I9)</f>
        <v>2261</v>
      </c>
    </row>
    <row r="10" spans="1:10" ht="16.5" thickBot="1">
      <c r="A10" s="11"/>
      <c r="B10" s="8" t="s">
        <v>5</v>
      </c>
      <c r="C10" s="3"/>
      <c r="D10" s="9">
        <v>6</v>
      </c>
      <c r="E10" s="9">
        <v>4</v>
      </c>
      <c r="F10" s="3">
        <v>6</v>
      </c>
      <c r="G10" s="3">
        <v>5</v>
      </c>
      <c r="H10" s="3">
        <v>6</v>
      </c>
      <c r="I10" s="3">
        <v>6</v>
      </c>
      <c r="J10" s="7">
        <f>SUM(D10:I10)</f>
        <v>33</v>
      </c>
    </row>
    <row r="11" spans="1:10" ht="15.75" customHeight="1">
      <c r="A11" s="11"/>
      <c r="B11" s="1"/>
      <c r="C11" s="3"/>
      <c r="D11" s="3"/>
      <c r="E11" s="3"/>
      <c r="F11" s="3"/>
      <c r="G11" s="3"/>
      <c r="H11" s="3"/>
      <c r="I11" s="3"/>
      <c r="J11" s="3"/>
    </row>
    <row r="12" spans="1:10" ht="15.75">
      <c r="A12" s="11" t="s">
        <v>6</v>
      </c>
      <c r="B12" s="1" t="s">
        <v>1</v>
      </c>
      <c r="C12" s="2" t="s">
        <v>2</v>
      </c>
      <c r="D12" s="2">
        <v>1</v>
      </c>
      <c r="E12" s="2">
        <v>2</v>
      </c>
      <c r="F12" s="2">
        <v>3</v>
      </c>
      <c r="G12" s="2">
        <v>4</v>
      </c>
      <c r="H12" s="2">
        <v>5</v>
      </c>
      <c r="I12" s="2">
        <v>6</v>
      </c>
      <c r="J12" s="3" t="s">
        <v>3</v>
      </c>
    </row>
    <row r="13" spans="1:12" ht="15.75">
      <c r="A13" s="11"/>
      <c r="B13" s="10" t="s">
        <v>20</v>
      </c>
      <c r="C13" s="19" t="s">
        <v>21</v>
      </c>
      <c r="D13" s="5">
        <v>122</v>
      </c>
      <c r="E13" s="5">
        <v>0</v>
      </c>
      <c r="F13" s="5">
        <v>106</v>
      </c>
      <c r="G13" s="5">
        <v>129</v>
      </c>
      <c r="H13" s="5">
        <v>0</v>
      </c>
      <c r="I13" s="5">
        <v>107</v>
      </c>
      <c r="J13" s="5">
        <f aca="true" t="shared" si="0" ref="J13:J18">SUM(D13:I13)-L13</f>
        <v>464</v>
      </c>
      <c r="L13">
        <f aca="true" t="shared" si="1" ref="L13:L18">LARGE(D13:I13,6)</f>
        <v>0</v>
      </c>
    </row>
    <row r="14" spans="1:12" ht="15.75">
      <c r="A14" s="11"/>
      <c r="B14" s="10" t="s">
        <v>22</v>
      </c>
      <c r="C14" s="19" t="s">
        <v>21</v>
      </c>
      <c r="D14" s="5">
        <v>119</v>
      </c>
      <c r="E14" s="5">
        <v>115</v>
      </c>
      <c r="F14" s="5">
        <v>110</v>
      </c>
      <c r="G14" s="5">
        <v>129</v>
      </c>
      <c r="H14" s="5">
        <v>114</v>
      </c>
      <c r="I14" s="5">
        <v>127</v>
      </c>
      <c r="J14" s="5">
        <f t="shared" si="0"/>
        <v>604</v>
      </c>
      <c r="L14">
        <f t="shared" si="1"/>
        <v>110</v>
      </c>
    </row>
    <row r="15" spans="1:12" ht="15.75">
      <c r="A15" s="11"/>
      <c r="B15" s="10" t="s">
        <v>23</v>
      </c>
      <c r="C15" s="19" t="s">
        <v>21</v>
      </c>
      <c r="D15" s="5">
        <v>121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6">
        <f t="shared" si="0"/>
        <v>121</v>
      </c>
      <c r="L15">
        <f t="shared" si="1"/>
        <v>0</v>
      </c>
    </row>
    <row r="16" spans="1:12" ht="15.75">
      <c r="A16" s="11"/>
      <c r="B16" s="10" t="s">
        <v>24</v>
      </c>
      <c r="C16" s="19" t="s">
        <v>21</v>
      </c>
      <c r="D16" s="5">
        <v>130</v>
      </c>
      <c r="E16" s="5">
        <v>132</v>
      </c>
      <c r="F16" s="5">
        <v>125</v>
      </c>
      <c r="G16" s="5">
        <v>142</v>
      </c>
      <c r="H16" s="5">
        <v>125</v>
      </c>
      <c r="I16" s="5">
        <v>131</v>
      </c>
      <c r="J16" s="5">
        <f t="shared" si="0"/>
        <v>660</v>
      </c>
      <c r="L16">
        <f t="shared" si="1"/>
        <v>125</v>
      </c>
    </row>
    <row r="17" spans="1:12" ht="15.75">
      <c r="A17" s="11"/>
      <c r="B17" s="10" t="s">
        <v>25</v>
      </c>
      <c r="C17" s="19" t="s">
        <v>21</v>
      </c>
      <c r="D17" s="5">
        <v>99</v>
      </c>
      <c r="E17" s="5">
        <v>118</v>
      </c>
      <c r="F17" s="5">
        <v>122</v>
      </c>
      <c r="G17" s="5">
        <v>113</v>
      </c>
      <c r="H17" s="5">
        <v>102</v>
      </c>
      <c r="I17" s="5">
        <v>113</v>
      </c>
      <c r="J17" s="5">
        <f t="shared" si="0"/>
        <v>568</v>
      </c>
      <c r="L17">
        <f t="shared" si="1"/>
        <v>99</v>
      </c>
    </row>
    <row r="18" spans="1:12" ht="16.5" thickBot="1">
      <c r="A18" s="11"/>
      <c r="B18" s="10" t="s">
        <v>26</v>
      </c>
      <c r="C18" s="19" t="s">
        <v>21</v>
      </c>
      <c r="D18" s="5">
        <v>0</v>
      </c>
      <c r="E18" s="5">
        <v>124</v>
      </c>
      <c r="F18" s="5">
        <v>106</v>
      </c>
      <c r="G18" s="5">
        <v>101</v>
      </c>
      <c r="H18" s="5">
        <v>0</v>
      </c>
      <c r="I18" s="5">
        <v>103</v>
      </c>
      <c r="J18" s="6">
        <f t="shared" si="0"/>
        <v>434</v>
      </c>
      <c r="L18">
        <f t="shared" si="1"/>
        <v>0</v>
      </c>
    </row>
    <row r="19" spans="1:10" ht="16.5" thickBot="1">
      <c r="A19" s="11"/>
      <c r="B19" s="1" t="s">
        <v>4</v>
      </c>
      <c r="C19" s="3"/>
      <c r="D19" s="5">
        <f>SUM(D13+D15+D16)</f>
        <v>373</v>
      </c>
      <c r="E19" s="5">
        <f>SUM(E16+E17+E18)</f>
        <v>374</v>
      </c>
      <c r="F19" s="5">
        <f>SUM(F14+F17+F16)</f>
        <v>357</v>
      </c>
      <c r="G19" s="5">
        <f>SUM(G13+G14+G16)</f>
        <v>400</v>
      </c>
      <c r="H19" s="5">
        <f>SUM(H14+H16+H17)</f>
        <v>341</v>
      </c>
      <c r="I19" s="19">
        <f>SUM(I14+I16+I17)</f>
        <v>371</v>
      </c>
      <c r="J19" s="7">
        <f>SUM(D19:I19)</f>
        <v>2216</v>
      </c>
    </row>
    <row r="20" spans="1:10" ht="16.5" thickBot="1">
      <c r="A20" s="11"/>
      <c r="B20" s="8" t="s">
        <v>5</v>
      </c>
      <c r="C20" s="3"/>
      <c r="D20" s="3">
        <v>5</v>
      </c>
      <c r="E20" s="3">
        <v>6</v>
      </c>
      <c r="F20" s="3">
        <v>4</v>
      </c>
      <c r="G20" s="3">
        <v>6</v>
      </c>
      <c r="H20" s="3">
        <v>3</v>
      </c>
      <c r="I20" s="3">
        <v>5</v>
      </c>
      <c r="J20" s="7">
        <f>SUM(D20:I20)</f>
        <v>29</v>
      </c>
    </row>
    <row r="21" spans="1:10" ht="15.75" customHeight="1">
      <c r="A21" s="11"/>
      <c r="B21" s="1"/>
      <c r="C21" s="3"/>
      <c r="D21" s="3"/>
      <c r="E21" s="3"/>
      <c r="F21" s="3"/>
      <c r="G21" s="3"/>
      <c r="H21" s="3"/>
      <c r="I21" s="3"/>
      <c r="J21" s="3"/>
    </row>
    <row r="22" spans="1:10" ht="15.75">
      <c r="A22" s="11" t="s">
        <v>7</v>
      </c>
      <c r="B22" s="1" t="s">
        <v>1</v>
      </c>
      <c r="C22" s="2" t="s">
        <v>2</v>
      </c>
      <c r="D22" s="2">
        <v>1</v>
      </c>
      <c r="E22" s="2">
        <v>2</v>
      </c>
      <c r="F22" s="2">
        <v>3</v>
      </c>
      <c r="G22" s="2">
        <v>4</v>
      </c>
      <c r="H22" s="2">
        <v>5</v>
      </c>
      <c r="I22" s="2">
        <v>6</v>
      </c>
      <c r="J22" s="3" t="s">
        <v>3</v>
      </c>
    </row>
    <row r="23" spans="1:12" ht="15.75">
      <c r="A23" s="11"/>
      <c r="B23" s="4" t="s">
        <v>27</v>
      </c>
      <c r="C23" s="19" t="s">
        <v>28</v>
      </c>
      <c r="D23" s="5">
        <v>123</v>
      </c>
      <c r="E23" s="5">
        <v>123</v>
      </c>
      <c r="F23" s="5">
        <v>118</v>
      </c>
      <c r="G23" s="5">
        <v>108</v>
      </c>
      <c r="H23" s="5">
        <v>120</v>
      </c>
      <c r="I23" s="5">
        <v>123</v>
      </c>
      <c r="J23" s="5">
        <f>SUM(D23:I23)-L23</f>
        <v>607</v>
      </c>
      <c r="L23">
        <f>LARGE(D23:I23,6)</f>
        <v>108</v>
      </c>
    </row>
    <row r="24" spans="1:12" ht="15.75">
      <c r="A24" s="11"/>
      <c r="B24" s="4" t="s">
        <v>29</v>
      </c>
      <c r="C24" s="19" t="s">
        <v>28</v>
      </c>
      <c r="D24" s="5">
        <v>126</v>
      </c>
      <c r="E24" s="5">
        <v>127</v>
      </c>
      <c r="F24" s="5">
        <v>125</v>
      </c>
      <c r="G24" s="5">
        <v>128</v>
      </c>
      <c r="H24" s="5">
        <v>115</v>
      </c>
      <c r="I24" s="5">
        <v>126</v>
      </c>
      <c r="J24" s="5">
        <f>SUM(D24:I24)-L24</f>
        <v>632</v>
      </c>
      <c r="L24">
        <f>LARGE(D24:I24,6)</f>
        <v>115</v>
      </c>
    </row>
    <row r="25" spans="1:12" ht="15.75">
      <c r="A25" s="11"/>
      <c r="B25" s="4" t="s">
        <v>30</v>
      </c>
      <c r="C25" s="19" t="s">
        <v>28</v>
      </c>
      <c r="D25" s="5">
        <v>113</v>
      </c>
      <c r="E25" s="5">
        <v>110</v>
      </c>
      <c r="F25" s="5">
        <v>123</v>
      </c>
      <c r="G25" s="5">
        <v>122</v>
      </c>
      <c r="H25" s="5">
        <v>108</v>
      </c>
      <c r="I25" s="5">
        <v>114</v>
      </c>
      <c r="J25" s="5">
        <f>SUM(D25:I25)-L25</f>
        <v>582</v>
      </c>
      <c r="L25">
        <f>LARGE(D25:I25,6)</f>
        <v>108</v>
      </c>
    </row>
    <row r="26" spans="1:12" ht="15.75">
      <c r="A26" s="11"/>
      <c r="B26" s="4" t="s">
        <v>31</v>
      </c>
      <c r="C26" s="19" t="s">
        <v>28</v>
      </c>
      <c r="D26" s="5">
        <v>0</v>
      </c>
      <c r="E26" s="5">
        <v>0</v>
      </c>
      <c r="F26" s="5">
        <v>0</v>
      </c>
      <c r="G26" s="5">
        <v>91</v>
      </c>
      <c r="H26" s="5">
        <v>0</v>
      </c>
      <c r="I26" s="5">
        <v>0</v>
      </c>
      <c r="J26" s="5">
        <f>SUM(D26:I26)-L26</f>
        <v>91</v>
      </c>
      <c r="L26">
        <f>LARGE(D26:I26,6)</f>
        <v>0</v>
      </c>
    </row>
    <row r="27" spans="1:12" ht="16.5" thickBot="1">
      <c r="A27" s="11"/>
      <c r="B27" s="4" t="s">
        <v>32</v>
      </c>
      <c r="C27" s="19" t="s">
        <v>28</v>
      </c>
      <c r="D27" s="5">
        <v>0</v>
      </c>
      <c r="E27" s="5">
        <v>0</v>
      </c>
      <c r="F27" s="5">
        <v>97</v>
      </c>
      <c r="G27" s="5">
        <v>0</v>
      </c>
      <c r="H27" s="5">
        <v>80</v>
      </c>
      <c r="I27" s="5">
        <v>88</v>
      </c>
      <c r="J27" s="6">
        <f>SUM(D27:I27)-L27</f>
        <v>265</v>
      </c>
      <c r="L27">
        <f>LARGE(D27:I27,6)</f>
        <v>0</v>
      </c>
    </row>
    <row r="28" spans="1:10" ht="16.5" thickBot="1">
      <c r="A28" s="11"/>
      <c r="B28" s="1"/>
      <c r="C28" s="2"/>
      <c r="D28" s="20">
        <f aca="true" t="shared" si="2" ref="D28:I28">SUM(D23+D24+D25)</f>
        <v>362</v>
      </c>
      <c r="E28" s="20">
        <f t="shared" si="2"/>
        <v>360</v>
      </c>
      <c r="F28" s="20">
        <f t="shared" si="2"/>
        <v>366</v>
      </c>
      <c r="G28" s="20">
        <f t="shared" si="2"/>
        <v>358</v>
      </c>
      <c r="H28" s="20">
        <f t="shared" si="2"/>
        <v>343</v>
      </c>
      <c r="I28" s="20">
        <f t="shared" si="2"/>
        <v>363</v>
      </c>
      <c r="J28" s="22">
        <f>SUM(D28:I28)</f>
        <v>2152</v>
      </c>
    </row>
    <row r="29" spans="1:10" ht="16.5" thickBot="1">
      <c r="A29" s="11"/>
      <c r="B29" s="8" t="s">
        <v>5</v>
      </c>
      <c r="C29" s="3"/>
      <c r="D29" s="9">
        <v>4</v>
      </c>
      <c r="E29" s="9">
        <v>5</v>
      </c>
      <c r="F29" s="12">
        <v>5</v>
      </c>
      <c r="G29" s="12">
        <v>4</v>
      </c>
      <c r="H29" s="12">
        <v>4</v>
      </c>
      <c r="I29" s="12">
        <v>4</v>
      </c>
      <c r="J29" s="22">
        <f>SUM(D29:I29)</f>
        <v>26</v>
      </c>
    </row>
    <row r="30" spans="1:10" ht="15.75" customHeight="1">
      <c r="A30" s="11"/>
      <c r="B30" s="1"/>
      <c r="C30" s="3"/>
      <c r="D30" s="3"/>
      <c r="E30" s="3"/>
      <c r="F30" s="3"/>
      <c r="G30" s="3"/>
      <c r="H30" s="3"/>
      <c r="I30" s="3"/>
      <c r="J30" s="3"/>
    </row>
    <row r="31" spans="1:10" ht="15.75">
      <c r="A31" s="11" t="s">
        <v>8</v>
      </c>
      <c r="B31" s="1" t="s">
        <v>1</v>
      </c>
      <c r="C31" s="2" t="s">
        <v>2</v>
      </c>
      <c r="D31" s="2">
        <v>1</v>
      </c>
      <c r="E31" s="2">
        <v>2</v>
      </c>
      <c r="F31" s="2">
        <v>3</v>
      </c>
      <c r="G31" s="2">
        <v>4</v>
      </c>
      <c r="H31" s="2">
        <v>5</v>
      </c>
      <c r="I31" s="2">
        <v>6</v>
      </c>
      <c r="J31" s="3" t="s">
        <v>3</v>
      </c>
    </row>
    <row r="32" spans="1:12" ht="15.75">
      <c r="A32" s="11"/>
      <c r="B32" s="10" t="s">
        <v>53</v>
      </c>
      <c r="C32" s="19" t="s">
        <v>33</v>
      </c>
      <c r="D32" s="5">
        <v>109</v>
      </c>
      <c r="E32" s="5">
        <v>63</v>
      </c>
      <c r="F32" s="5">
        <v>84</v>
      </c>
      <c r="G32" s="5">
        <v>0</v>
      </c>
      <c r="H32" s="5">
        <v>77</v>
      </c>
      <c r="I32" s="5">
        <v>0</v>
      </c>
      <c r="J32" s="5">
        <f>SUM(D32:I32)-L32</f>
        <v>333</v>
      </c>
      <c r="L32">
        <f>LARGE(D32:I32,6)</f>
        <v>0</v>
      </c>
    </row>
    <row r="33" spans="1:12" ht="15.75">
      <c r="A33" s="11"/>
      <c r="B33" s="10" t="s">
        <v>34</v>
      </c>
      <c r="C33" s="19" t="s">
        <v>33</v>
      </c>
      <c r="D33" s="5">
        <v>103</v>
      </c>
      <c r="E33" s="5">
        <v>121</v>
      </c>
      <c r="F33" s="5">
        <v>116</v>
      </c>
      <c r="G33" s="5">
        <v>111</v>
      </c>
      <c r="H33" s="5">
        <v>127</v>
      </c>
      <c r="I33" s="5">
        <v>121</v>
      </c>
      <c r="J33" s="5">
        <f>SUM(D33:I33)-L33</f>
        <v>596</v>
      </c>
      <c r="L33">
        <f>LARGE(D33:I33,6)</f>
        <v>103</v>
      </c>
    </row>
    <row r="34" spans="1:12" ht="15.75">
      <c r="A34" s="11"/>
      <c r="B34" s="10" t="s">
        <v>35</v>
      </c>
      <c r="C34" s="19" t="s">
        <v>33</v>
      </c>
      <c r="D34" s="20">
        <v>120</v>
      </c>
      <c r="E34" s="20">
        <v>121</v>
      </c>
      <c r="F34" s="20">
        <v>123</v>
      </c>
      <c r="G34" s="20">
        <v>126</v>
      </c>
      <c r="H34" s="20">
        <v>123</v>
      </c>
      <c r="I34" s="20">
        <v>124</v>
      </c>
      <c r="J34" s="23">
        <f>SUM(D34:I34)-L34</f>
        <v>617</v>
      </c>
      <c r="L34">
        <f>LARGE(D34:I34,6)</f>
        <v>120</v>
      </c>
    </row>
    <row r="35" spans="1:12" ht="16.5" thickBot="1">
      <c r="A35" s="11"/>
      <c r="B35" s="10" t="s">
        <v>36</v>
      </c>
      <c r="C35" s="19" t="s">
        <v>33</v>
      </c>
      <c r="D35" s="20">
        <v>104</v>
      </c>
      <c r="E35" s="20">
        <v>102</v>
      </c>
      <c r="F35" s="20">
        <v>96</v>
      </c>
      <c r="G35" s="20">
        <v>103</v>
      </c>
      <c r="H35" s="20">
        <v>110</v>
      </c>
      <c r="I35" s="20">
        <v>114</v>
      </c>
      <c r="J35" s="23">
        <f>SUM(D35:I35)-L35</f>
        <v>533</v>
      </c>
      <c r="L35">
        <f>LARGE(D35:I35,6)</f>
        <v>96</v>
      </c>
    </row>
    <row r="36" spans="1:10" ht="16.5" thickBot="1">
      <c r="A36" s="11"/>
      <c r="B36" s="1" t="s">
        <v>4</v>
      </c>
      <c r="C36" s="3"/>
      <c r="D36" s="20">
        <f>SUM(D32+D34+D35)</f>
        <v>333</v>
      </c>
      <c r="E36" s="20">
        <f>SUM(E33+E34+E35)</f>
        <v>344</v>
      </c>
      <c r="F36" s="20">
        <f>SUM(F33+F34+F35)</f>
        <v>335</v>
      </c>
      <c r="G36" s="20">
        <f>SUM(G33+G34+G35)</f>
        <v>340</v>
      </c>
      <c r="H36" s="20">
        <f>SUM(H33+H34+H35)</f>
        <v>360</v>
      </c>
      <c r="I36" s="21">
        <f>SUM(I33+I34+I35)</f>
        <v>359</v>
      </c>
      <c r="J36" s="22">
        <f>SUM(D36:I36)</f>
        <v>2071</v>
      </c>
    </row>
    <row r="37" spans="1:10" ht="16.5" thickBot="1">
      <c r="A37" s="11"/>
      <c r="B37" s="8" t="s">
        <v>5</v>
      </c>
      <c r="C37" s="3"/>
      <c r="D37" s="12">
        <v>3</v>
      </c>
      <c r="E37" s="12">
        <v>3</v>
      </c>
      <c r="F37" s="12">
        <v>3</v>
      </c>
      <c r="G37" s="12">
        <v>3</v>
      </c>
      <c r="H37" s="12">
        <v>5</v>
      </c>
      <c r="I37" s="12">
        <v>3</v>
      </c>
      <c r="J37" s="22">
        <f>SUM(D37:I37)</f>
        <v>20</v>
      </c>
    </row>
    <row r="38" spans="1:10" ht="15.75">
      <c r="A38" s="11"/>
      <c r="B38" s="1"/>
      <c r="C38" s="3"/>
      <c r="D38" s="3"/>
      <c r="E38" s="3"/>
      <c r="F38" s="3"/>
      <c r="G38" s="3"/>
      <c r="H38" s="3"/>
      <c r="I38" s="3"/>
      <c r="J38" s="3"/>
    </row>
    <row r="39" spans="1:10" ht="15.75">
      <c r="A39" s="11" t="s">
        <v>9</v>
      </c>
      <c r="B39" s="1" t="s">
        <v>1</v>
      </c>
      <c r="C39" s="2" t="s">
        <v>2</v>
      </c>
      <c r="D39" s="2">
        <v>1</v>
      </c>
      <c r="E39" s="2">
        <v>2</v>
      </c>
      <c r="F39" s="2">
        <v>3</v>
      </c>
      <c r="G39" s="2">
        <v>4</v>
      </c>
      <c r="H39" s="2">
        <v>5</v>
      </c>
      <c r="I39" s="2">
        <v>6</v>
      </c>
      <c r="J39" s="3" t="s">
        <v>3</v>
      </c>
    </row>
    <row r="40" spans="1:12" ht="15.75">
      <c r="A40" s="11"/>
      <c r="B40" s="10" t="s">
        <v>37</v>
      </c>
      <c r="C40" s="19" t="s">
        <v>38</v>
      </c>
      <c r="D40" s="5">
        <v>78</v>
      </c>
      <c r="E40" s="5">
        <v>113</v>
      </c>
      <c r="F40" s="5">
        <v>93</v>
      </c>
      <c r="G40" s="5">
        <v>100</v>
      </c>
      <c r="H40" s="5">
        <v>93</v>
      </c>
      <c r="I40" s="5">
        <v>98</v>
      </c>
      <c r="J40" s="5">
        <f aca="true" t="shared" si="3" ref="J40:J46">SUM(D40:I40)-L40</f>
        <v>497</v>
      </c>
      <c r="L40">
        <f aca="true" t="shared" si="4" ref="L40:L46">LARGE(D40:I40,6)</f>
        <v>78</v>
      </c>
    </row>
    <row r="41" spans="1:12" ht="15.75">
      <c r="A41" s="11"/>
      <c r="B41" s="10" t="s">
        <v>39</v>
      </c>
      <c r="C41" s="19" t="s">
        <v>38</v>
      </c>
      <c r="D41" s="5">
        <v>95</v>
      </c>
      <c r="E41" s="5">
        <v>107</v>
      </c>
      <c r="F41" s="5">
        <v>117</v>
      </c>
      <c r="G41" s="5">
        <v>107</v>
      </c>
      <c r="H41" s="5">
        <v>108</v>
      </c>
      <c r="I41" s="5">
        <v>108</v>
      </c>
      <c r="J41" s="5">
        <f t="shared" si="3"/>
        <v>547</v>
      </c>
      <c r="L41">
        <f t="shared" si="4"/>
        <v>95</v>
      </c>
    </row>
    <row r="42" spans="1:12" ht="15.75">
      <c r="A42" s="11"/>
      <c r="B42" s="10" t="s">
        <v>40</v>
      </c>
      <c r="C42" s="19" t="s">
        <v>38</v>
      </c>
      <c r="D42" s="5">
        <v>90</v>
      </c>
      <c r="E42" s="5">
        <v>0</v>
      </c>
      <c r="F42" s="5">
        <v>0</v>
      </c>
      <c r="G42" s="5">
        <v>96</v>
      </c>
      <c r="H42" s="5">
        <v>0</v>
      </c>
      <c r="I42" s="5">
        <v>107</v>
      </c>
      <c r="J42" s="5">
        <f t="shared" si="3"/>
        <v>293</v>
      </c>
      <c r="L42">
        <f t="shared" si="4"/>
        <v>0</v>
      </c>
    </row>
    <row r="43" spans="1:12" ht="15.75">
      <c r="A43" s="11"/>
      <c r="B43" s="10" t="s">
        <v>41</v>
      </c>
      <c r="C43" s="19" t="s">
        <v>38</v>
      </c>
      <c r="D43" s="5">
        <v>101</v>
      </c>
      <c r="E43" s="5">
        <v>0</v>
      </c>
      <c r="F43" s="5">
        <v>86</v>
      </c>
      <c r="G43" s="5">
        <v>94</v>
      </c>
      <c r="H43" s="5">
        <v>105</v>
      </c>
      <c r="I43" s="5">
        <v>90</v>
      </c>
      <c r="J43" s="6">
        <f t="shared" si="3"/>
        <v>476</v>
      </c>
      <c r="L43">
        <f t="shared" si="4"/>
        <v>0</v>
      </c>
    </row>
    <row r="44" spans="1:12" ht="15.75">
      <c r="A44" s="11"/>
      <c r="B44" s="10" t="s">
        <v>42</v>
      </c>
      <c r="C44" s="19" t="s">
        <v>38</v>
      </c>
      <c r="D44" s="5">
        <v>104</v>
      </c>
      <c r="E44" s="5">
        <v>109</v>
      </c>
      <c r="F44" s="5">
        <v>114</v>
      </c>
      <c r="G44" s="5">
        <v>125</v>
      </c>
      <c r="H44" s="5">
        <v>109</v>
      </c>
      <c r="I44" s="5">
        <v>100</v>
      </c>
      <c r="J44" s="5">
        <f t="shared" si="3"/>
        <v>561</v>
      </c>
      <c r="L44">
        <f t="shared" si="4"/>
        <v>100</v>
      </c>
    </row>
    <row r="45" spans="1:12" ht="15.75">
      <c r="A45" s="11"/>
      <c r="B45" s="10" t="s">
        <v>43</v>
      </c>
      <c r="C45" s="19" t="s">
        <v>38</v>
      </c>
      <c r="D45" s="5">
        <v>106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f t="shared" si="3"/>
        <v>106</v>
      </c>
      <c r="L45">
        <f t="shared" si="4"/>
        <v>0</v>
      </c>
    </row>
    <row r="46" spans="1:12" ht="16.5" thickBot="1">
      <c r="A46" s="11"/>
      <c r="B46" s="10" t="s">
        <v>44</v>
      </c>
      <c r="C46" s="19" t="s">
        <v>38</v>
      </c>
      <c r="D46" s="5">
        <v>0</v>
      </c>
      <c r="E46" s="5">
        <v>92</v>
      </c>
      <c r="F46" s="5">
        <v>81</v>
      </c>
      <c r="G46" s="5">
        <v>77</v>
      </c>
      <c r="H46" s="5">
        <v>100</v>
      </c>
      <c r="I46" s="5">
        <v>95</v>
      </c>
      <c r="J46" s="6">
        <f t="shared" si="3"/>
        <v>445</v>
      </c>
      <c r="L46">
        <f t="shared" si="4"/>
        <v>0</v>
      </c>
    </row>
    <row r="47" spans="1:10" ht="16.5" thickBot="1">
      <c r="A47" s="11"/>
      <c r="B47" s="1" t="s">
        <v>4</v>
      </c>
      <c r="C47" s="3"/>
      <c r="D47" s="5">
        <f>SUM(D43+D44+D45)</f>
        <v>311</v>
      </c>
      <c r="E47" s="5">
        <f>SUM(E40+E41+E44)</f>
        <v>329</v>
      </c>
      <c r="F47" s="5">
        <f>SUM(F41+F44+F40)</f>
        <v>324</v>
      </c>
      <c r="G47" s="5">
        <f>SUM(G40+G41+G44)</f>
        <v>332</v>
      </c>
      <c r="H47" s="5">
        <f>SUM(H41+H43+H44)</f>
        <v>322</v>
      </c>
      <c r="I47" s="19">
        <f>SUM(I41+I42+I44)</f>
        <v>315</v>
      </c>
      <c r="J47" s="7">
        <f>SUM(D47:I47)</f>
        <v>1933</v>
      </c>
    </row>
    <row r="48" spans="1:10" ht="16.5" thickBot="1">
      <c r="A48" s="11"/>
      <c r="B48" s="8" t="s">
        <v>5</v>
      </c>
      <c r="C48" s="3"/>
      <c r="D48" s="3">
        <v>1</v>
      </c>
      <c r="E48" s="3">
        <v>2</v>
      </c>
      <c r="F48" s="3">
        <v>2</v>
      </c>
      <c r="G48" s="3">
        <v>2</v>
      </c>
      <c r="H48" s="3">
        <v>2</v>
      </c>
      <c r="I48" s="3">
        <v>2</v>
      </c>
      <c r="J48" s="7">
        <f>SUM(D48:I48)</f>
        <v>11</v>
      </c>
    </row>
    <row r="49" spans="1:10" ht="15.75">
      <c r="A49" s="11"/>
      <c r="B49" s="8"/>
      <c r="C49" s="3"/>
      <c r="D49" s="3"/>
      <c r="E49" s="3"/>
      <c r="F49" s="3"/>
      <c r="G49" s="3"/>
      <c r="H49" s="3"/>
      <c r="I49" s="3"/>
      <c r="J49" s="2"/>
    </row>
    <row r="50" spans="1:10" ht="15.75">
      <c r="A50" s="11"/>
      <c r="B50" s="1"/>
      <c r="C50" s="3"/>
      <c r="D50" s="3"/>
      <c r="E50" s="3"/>
      <c r="F50" s="3"/>
      <c r="G50" s="3"/>
      <c r="H50" s="3"/>
      <c r="I50" s="3"/>
      <c r="J50" s="3"/>
    </row>
    <row r="51" s="14" customFormat="1" ht="23.25">
      <c r="D51" s="30" t="s">
        <v>11</v>
      </c>
    </row>
    <row r="52" spans="1:10" ht="23.25">
      <c r="A52" s="1"/>
      <c r="B52" s="1"/>
      <c r="D52" s="30" t="s">
        <v>57</v>
      </c>
      <c r="E52" s="1"/>
      <c r="F52" s="1"/>
      <c r="G52" s="1"/>
      <c r="H52" s="1"/>
      <c r="I52" s="1"/>
      <c r="J52" s="1"/>
    </row>
    <row r="53" spans="1:10" ht="23.25">
      <c r="A53" s="1"/>
      <c r="B53" s="1"/>
      <c r="D53" s="30"/>
      <c r="E53" s="1"/>
      <c r="F53" s="1"/>
      <c r="G53" s="1"/>
      <c r="H53" s="1"/>
      <c r="I53" s="1"/>
      <c r="J53" s="1"/>
    </row>
    <row r="54" spans="1:10" ht="15.75">
      <c r="A54" s="11" t="s">
        <v>10</v>
      </c>
      <c r="B54" s="1" t="s">
        <v>1</v>
      </c>
      <c r="C54" s="2" t="s">
        <v>2</v>
      </c>
      <c r="D54" s="2">
        <v>1</v>
      </c>
      <c r="E54" s="2">
        <v>2</v>
      </c>
      <c r="F54" s="2">
        <v>3</v>
      </c>
      <c r="G54" s="2">
        <v>4</v>
      </c>
      <c r="H54" s="2">
        <v>5</v>
      </c>
      <c r="I54" s="2">
        <v>6</v>
      </c>
      <c r="J54" s="3" t="s">
        <v>3</v>
      </c>
    </row>
    <row r="55" spans="1:12" ht="15.75">
      <c r="A55" s="11"/>
      <c r="B55" s="10" t="s">
        <v>45</v>
      </c>
      <c r="C55" s="19" t="s">
        <v>46</v>
      </c>
      <c r="D55" s="5">
        <v>91</v>
      </c>
      <c r="E55" s="5">
        <v>87</v>
      </c>
      <c r="F55" s="5">
        <v>74</v>
      </c>
      <c r="G55" s="5">
        <v>94</v>
      </c>
      <c r="H55" s="5">
        <v>103</v>
      </c>
      <c r="I55" s="5">
        <v>96</v>
      </c>
      <c r="J55" s="5">
        <f aca="true" t="shared" si="5" ref="J55:J61">SUM(D55:I55)-L55</f>
        <v>471</v>
      </c>
      <c r="L55">
        <f aca="true" t="shared" si="6" ref="L55:L61">LARGE(D55:I55,6)</f>
        <v>74</v>
      </c>
    </row>
    <row r="56" spans="1:12" ht="15.75">
      <c r="A56" s="11"/>
      <c r="B56" s="10" t="s">
        <v>47</v>
      </c>
      <c r="C56" s="19" t="s">
        <v>46</v>
      </c>
      <c r="D56" s="5">
        <v>121</v>
      </c>
      <c r="E56" s="5">
        <v>103</v>
      </c>
      <c r="F56" s="5">
        <v>94</v>
      </c>
      <c r="G56" s="5">
        <v>92</v>
      </c>
      <c r="H56" s="5">
        <v>98</v>
      </c>
      <c r="I56" s="5">
        <v>0</v>
      </c>
      <c r="J56" s="5">
        <f t="shared" si="5"/>
        <v>508</v>
      </c>
      <c r="L56">
        <f t="shared" si="6"/>
        <v>0</v>
      </c>
    </row>
    <row r="57" spans="1:12" ht="15.75">
      <c r="A57" s="11"/>
      <c r="B57" s="10" t="s">
        <v>48</v>
      </c>
      <c r="C57" s="21" t="s">
        <v>46</v>
      </c>
      <c r="D57" s="20">
        <v>94</v>
      </c>
      <c r="E57" s="20">
        <v>113</v>
      </c>
      <c r="F57" s="20">
        <v>113</v>
      </c>
      <c r="G57" s="20">
        <v>107</v>
      </c>
      <c r="H57" s="20">
        <v>100</v>
      </c>
      <c r="I57" s="20">
        <v>119</v>
      </c>
      <c r="J57" s="20">
        <f t="shared" si="5"/>
        <v>552</v>
      </c>
      <c r="L57">
        <f t="shared" si="6"/>
        <v>94</v>
      </c>
    </row>
    <row r="58" spans="1:12" ht="15.75">
      <c r="A58" s="11"/>
      <c r="B58" s="10" t="s">
        <v>49</v>
      </c>
      <c r="C58" s="19" t="s">
        <v>46</v>
      </c>
      <c r="D58" s="5">
        <v>102</v>
      </c>
      <c r="E58" s="5">
        <v>0</v>
      </c>
      <c r="F58" s="5">
        <v>88</v>
      </c>
      <c r="G58" s="5">
        <v>79</v>
      </c>
      <c r="H58" s="5">
        <v>107</v>
      </c>
      <c r="I58" s="5">
        <v>66</v>
      </c>
      <c r="J58" s="5">
        <f t="shared" si="5"/>
        <v>442</v>
      </c>
      <c r="L58">
        <f t="shared" si="6"/>
        <v>0</v>
      </c>
    </row>
    <row r="59" spans="1:12" ht="15.75">
      <c r="A59" s="11"/>
      <c r="B59" s="10" t="s">
        <v>50</v>
      </c>
      <c r="C59" s="19" t="s">
        <v>46</v>
      </c>
      <c r="D59" s="5">
        <v>82</v>
      </c>
      <c r="E59" s="5">
        <v>93</v>
      </c>
      <c r="F59" s="5">
        <v>83</v>
      </c>
      <c r="G59" s="5">
        <v>80</v>
      </c>
      <c r="H59" s="5">
        <v>81</v>
      </c>
      <c r="I59" s="5">
        <v>76</v>
      </c>
      <c r="J59" s="5">
        <f t="shared" si="5"/>
        <v>419</v>
      </c>
      <c r="L59">
        <f t="shared" si="6"/>
        <v>76</v>
      </c>
    </row>
    <row r="60" spans="1:12" ht="15.75">
      <c r="A60" s="11"/>
      <c r="B60" s="10" t="s">
        <v>51</v>
      </c>
      <c r="C60" s="21" t="s">
        <v>46</v>
      </c>
      <c r="D60" s="20">
        <v>73</v>
      </c>
      <c r="E60" s="20">
        <v>72</v>
      </c>
      <c r="F60" s="20">
        <v>0</v>
      </c>
      <c r="G60" s="20">
        <v>82</v>
      </c>
      <c r="H60" s="20">
        <v>106</v>
      </c>
      <c r="I60" s="20">
        <v>99</v>
      </c>
      <c r="J60" s="20">
        <f t="shared" si="5"/>
        <v>432</v>
      </c>
      <c r="L60">
        <f t="shared" si="6"/>
        <v>0</v>
      </c>
    </row>
    <row r="61" spans="1:12" ht="16.5" thickBot="1">
      <c r="A61" s="11"/>
      <c r="B61" s="10" t="s">
        <v>52</v>
      </c>
      <c r="C61" s="21" t="s">
        <v>46</v>
      </c>
      <c r="D61" s="20">
        <v>69</v>
      </c>
      <c r="E61" s="20">
        <v>0</v>
      </c>
      <c r="F61" s="20">
        <v>82</v>
      </c>
      <c r="G61" s="20">
        <v>88</v>
      </c>
      <c r="H61" s="20">
        <v>70</v>
      </c>
      <c r="I61" s="20">
        <v>85</v>
      </c>
      <c r="J61" s="23">
        <f t="shared" si="5"/>
        <v>394</v>
      </c>
      <c r="L61">
        <f t="shared" si="6"/>
        <v>0</v>
      </c>
    </row>
    <row r="62" spans="1:10" ht="16.5" thickBot="1">
      <c r="A62" s="11"/>
      <c r="B62" s="24" t="s">
        <v>4</v>
      </c>
      <c r="C62" s="12"/>
      <c r="D62" s="20">
        <f>SUM(D56+D57+D58)</f>
        <v>317</v>
      </c>
      <c r="E62" s="20">
        <f>SUM(E56+E57+E59)</f>
        <v>309</v>
      </c>
      <c r="F62" s="20">
        <f>SUM(F56+F57+F58)</f>
        <v>295</v>
      </c>
      <c r="G62" s="20">
        <f>SUM(G55+G56+G57)</f>
        <v>293</v>
      </c>
      <c r="H62" s="20">
        <f>SUM(H58+H60+H55)</f>
        <v>316</v>
      </c>
      <c r="I62" s="21">
        <f>SUM(I57+I60+I55)</f>
        <v>314</v>
      </c>
      <c r="J62" s="22">
        <f>SUM(D62:I62)</f>
        <v>1844</v>
      </c>
    </row>
    <row r="63" spans="1:10" ht="16.5" thickBot="1">
      <c r="A63" s="11"/>
      <c r="B63" s="8" t="s">
        <v>5</v>
      </c>
      <c r="C63" s="12"/>
      <c r="D63" s="12">
        <v>2</v>
      </c>
      <c r="E63" s="12">
        <v>1</v>
      </c>
      <c r="F63" s="12">
        <v>1</v>
      </c>
      <c r="G63" s="12">
        <v>1</v>
      </c>
      <c r="H63" s="12">
        <v>1</v>
      </c>
      <c r="I63" s="12">
        <v>1</v>
      </c>
      <c r="J63" s="22">
        <f>SUM(D63:I63)</f>
        <v>7</v>
      </c>
    </row>
    <row r="64" spans="1:11" ht="15.75">
      <c r="A64" s="11"/>
      <c r="B64" s="8"/>
      <c r="C64" s="3"/>
      <c r="D64" s="3"/>
      <c r="E64" s="3"/>
      <c r="F64" s="12"/>
      <c r="G64" s="12"/>
      <c r="H64" s="12"/>
      <c r="I64" s="12"/>
      <c r="J64" s="9"/>
      <c r="K64" s="13"/>
    </row>
    <row r="65" spans="1:10" ht="15.75">
      <c r="A65" s="11"/>
      <c r="B65" s="1"/>
      <c r="C65" s="3"/>
      <c r="D65" s="3"/>
      <c r="E65" s="3"/>
      <c r="F65" s="3"/>
      <c r="G65" s="3"/>
      <c r="H65" s="3"/>
      <c r="I65" s="3"/>
      <c r="J65" s="3"/>
    </row>
    <row r="66" s="14" customFormat="1" ht="23.25"/>
    <row r="67" s="14" customFormat="1" ht="23.25"/>
  </sheetData>
  <sheetProtection/>
  <printOptions/>
  <pageMargins left="0.31496062992125984" right="0.11811023622047245" top="0.3937007874015748" bottom="0.3937007874015748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C1" sqref="C1"/>
    </sheetView>
  </sheetViews>
  <sheetFormatPr defaultColWidth="11.421875" defaultRowHeight="15"/>
  <cols>
    <col min="1" max="1" width="6.7109375" style="0" customWidth="1"/>
    <col min="2" max="2" width="27.7109375" style="0" customWidth="1"/>
    <col min="3" max="3" width="16.421875" style="0" customWidth="1"/>
    <col min="4" max="4" width="11.421875" style="0" customWidth="1"/>
    <col min="5" max="5" width="10.57421875" style="0" customWidth="1"/>
    <col min="6" max="6" width="12.8515625" style="0" customWidth="1"/>
  </cols>
  <sheetData>
    <row r="1" ht="31.5">
      <c r="C1" s="29" t="s">
        <v>13</v>
      </c>
    </row>
    <row r="3" spans="1:6" ht="21">
      <c r="A3" s="18" t="s">
        <v>12</v>
      </c>
      <c r="B3" s="15" t="s">
        <v>1</v>
      </c>
      <c r="C3" s="16" t="s">
        <v>2</v>
      </c>
      <c r="D3" s="15" t="s">
        <v>56</v>
      </c>
      <c r="E3" s="25" t="s">
        <v>54</v>
      </c>
      <c r="F3" s="28" t="s">
        <v>55</v>
      </c>
    </row>
    <row r="4" spans="1:6" ht="21">
      <c r="A4" s="15">
        <v>1</v>
      </c>
      <c r="B4" s="17" t="str">
        <f>mannschaft!B16</f>
        <v>Sebastian Horn</v>
      </c>
      <c r="C4" s="17" t="str">
        <f>mannschaft!C16</f>
        <v>Aldekerk</v>
      </c>
      <c r="D4" s="15">
        <f>mannschaft!J16</f>
        <v>660</v>
      </c>
      <c r="E4" s="27">
        <f>D4/5</f>
        <v>132</v>
      </c>
      <c r="F4" s="27">
        <f>E4/15</f>
        <v>8.8</v>
      </c>
    </row>
    <row r="5" spans="1:6" ht="21">
      <c r="A5" s="15">
        <v>2</v>
      </c>
      <c r="B5" s="15" t="str">
        <f>mannschaft!B8</f>
        <v>Jens Ingenhaag</v>
      </c>
      <c r="C5" s="15" t="str">
        <f>mannschaft!C8</f>
        <v>Boeckelt 1</v>
      </c>
      <c r="D5" s="16">
        <f>mannschaft!J8</f>
        <v>636</v>
      </c>
      <c r="E5" s="27">
        <f aca="true" t="shared" si="0" ref="E5:E31">D5/5</f>
        <v>127.2</v>
      </c>
      <c r="F5" s="27">
        <f aca="true" t="shared" si="1" ref="F5:F37">E5/15</f>
        <v>8.48</v>
      </c>
    </row>
    <row r="6" spans="1:6" ht="21">
      <c r="A6" s="15">
        <v>3</v>
      </c>
      <c r="B6" s="17" t="str">
        <f>mannschaft!B24</f>
        <v>Phillip Florian</v>
      </c>
      <c r="C6" s="17" t="str">
        <f>mannschaft!C24</f>
        <v>Kapellen</v>
      </c>
      <c r="D6" s="15">
        <f>mannschaft!J24</f>
        <v>632</v>
      </c>
      <c r="E6" s="27">
        <f t="shared" si="0"/>
        <v>126.4</v>
      </c>
      <c r="F6" s="27">
        <f t="shared" si="1"/>
        <v>8.426666666666668</v>
      </c>
    </row>
    <row r="7" spans="1:6" ht="21">
      <c r="A7" s="15">
        <v>4</v>
      </c>
      <c r="B7" s="15" t="str">
        <f>mannschaft!B4</f>
        <v>Ben Post</v>
      </c>
      <c r="C7" s="15" t="str">
        <f>mannschaft!C4</f>
        <v>Boeckelt 1</v>
      </c>
      <c r="D7" s="16">
        <f>mannschaft!J4</f>
        <v>629</v>
      </c>
      <c r="E7" s="27">
        <f t="shared" si="0"/>
        <v>125.8</v>
      </c>
      <c r="F7" s="27">
        <f t="shared" si="1"/>
        <v>8.386666666666667</v>
      </c>
    </row>
    <row r="8" spans="1:6" ht="21">
      <c r="A8" s="15">
        <v>5</v>
      </c>
      <c r="B8" s="15" t="str">
        <f>mannschaft!B7</f>
        <v>Sonja Clanzett</v>
      </c>
      <c r="C8" s="15" t="str">
        <f>mannschaft!C7</f>
        <v>Boeckelt 1</v>
      </c>
      <c r="D8" s="16">
        <f>mannschaft!J7</f>
        <v>618</v>
      </c>
      <c r="E8" s="27">
        <f t="shared" si="0"/>
        <v>123.6</v>
      </c>
      <c r="F8" s="27">
        <f t="shared" si="1"/>
        <v>8.24</v>
      </c>
    </row>
    <row r="9" spans="1:6" ht="21">
      <c r="A9" s="15">
        <v>6</v>
      </c>
      <c r="B9" s="15" t="str">
        <f>mannschaft!B34</f>
        <v>Max Ingenhaag</v>
      </c>
      <c r="C9" s="15" t="str">
        <f>mannschaft!C34</f>
        <v>Hartefeld</v>
      </c>
      <c r="D9" s="15">
        <f>mannschaft!J34</f>
        <v>617</v>
      </c>
      <c r="E9" s="27">
        <f t="shared" si="0"/>
        <v>123.4</v>
      </c>
      <c r="F9" s="27">
        <f t="shared" si="1"/>
        <v>8.226666666666667</v>
      </c>
    </row>
    <row r="10" spans="1:6" ht="21">
      <c r="A10" s="15">
        <v>7</v>
      </c>
      <c r="B10" s="15" t="str">
        <f>mannschaft!B5</f>
        <v>Lukas Kempkens</v>
      </c>
      <c r="C10" s="15" t="str">
        <f>mannschaft!C5</f>
        <v>Boeckelt 1</v>
      </c>
      <c r="D10" s="16">
        <f>mannschaft!J5</f>
        <v>608</v>
      </c>
      <c r="E10" s="27">
        <f t="shared" si="0"/>
        <v>121.6</v>
      </c>
      <c r="F10" s="27">
        <f t="shared" si="1"/>
        <v>8.106666666666666</v>
      </c>
    </row>
    <row r="11" spans="1:6" ht="21">
      <c r="A11" s="15">
        <v>8</v>
      </c>
      <c r="B11" s="17" t="str">
        <f>mannschaft!B23</f>
        <v>Tobias Gottwald</v>
      </c>
      <c r="C11" s="17" t="str">
        <f>mannschaft!C23</f>
        <v>Kapellen</v>
      </c>
      <c r="D11" s="15">
        <f>mannschaft!J23</f>
        <v>607</v>
      </c>
      <c r="E11" s="27">
        <f t="shared" si="0"/>
        <v>121.4</v>
      </c>
      <c r="F11" s="27">
        <f t="shared" si="1"/>
        <v>8.093333333333334</v>
      </c>
    </row>
    <row r="12" spans="1:6" ht="21">
      <c r="A12" s="15">
        <v>9</v>
      </c>
      <c r="B12" s="17" t="str">
        <f>mannschaft!B14</f>
        <v>Felix Molderings</v>
      </c>
      <c r="C12" s="17" t="str">
        <f>mannschaft!C14</f>
        <v>Aldekerk</v>
      </c>
      <c r="D12" s="15">
        <f>mannschaft!J14</f>
        <v>604</v>
      </c>
      <c r="E12" s="27">
        <f t="shared" si="0"/>
        <v>120.8</v>
      </c>
      <c r="F12" s="27">
        <f t="shared" si="1"/>
        <v>8.053333333333333</v>
      </c>
    </row>
    <row r="13" spans="1:6" ht="21">
      <c r="A13" s="15">
        <v>10</v>
      </c>
      <c r="B13" s="15" t="str">
        <f>mannschaft!B33</f>
        <v>Simon Schmaelen</v>
      </c>
      <c r="C13" s="15" t="str">
        <f>mannschaft!C33</f>
        <v>Hartefeld</v>
      </c>
      <c r="D13" s="15">
        <f>mannschaft!J33</f>
        <v>596</v>
      </c>
      <c r="E13" s="27">
        <f t="shared" si="0"/>
        <v>119.2</v>
      </c>
      <c r="F13" s="27">
        <f t="shared" si="1"/>
        <v>7.946666666666667</v>
      </c>
    </row>
    <row r="14" spans="1:6" ht="21">
      <c r="A14" s="15">
        <v>11</v>
      </c>
      <c r="B14" s="15" t="str">
        <f>mannschaft!B6</f>
        <v>Maximilian Kempkens</v>
      </c>
      <c r="C14" s="15" t="str">
        <f>mannschaft!C6</f>
        <v>Boeckelt 1</v>
      </c>
      <c r="D14" s="16">
        <f>mannschaft!J6</f>
        <v>585</v>
      </c>
      <c r="E14" s="27">
        <f t="shared" si="0"/>
        <v>117</v>
      </c>
      <c r="F14" s="27">
        <f t="shared" si="1"/>
        <v>7.8</v>
      </c>
    </row>
    <row r="15" spans="1:6" ht="21">
      <c r="A15" s="15">
        <v>12</v>
      </c>
      <c r="B15" s="17" t="str">
        <f>mannschaft!B25</f>
        <v>Philipp Bornemann</v>
      </c>
      <c r="C15" s="17" t="str">
        <f>mannschaft!C25</f>
        <v>Kapellen</v>
      </c>
      <c r="D15" s="15">
        <f>mannschaft!J25</f>
        <v>582</v>
      </c>
      <c r="E15" s="27">
        <f t="shared" si="0"/>
        <v>116.4</v>
      </c>
      <c r="F15" s="27">
        <f t="shared" si="1"/>
        <v>7.760000000000001</v>
      </c>
    </row>
    <row r="16" spans="1:6" ht="21">
      <c r="A16" s="15">
        <v>13</v>
      </c>
      <c r="B16" s="17" t="str">
        <f>mannschaft!B17</f>
        <v>Max Cardinal</v>
      </c>
      <c r="C16" s="17" t="str">
        <f>mannschaft!C17</f>
        <v>Aldekerk</v>
      </c>
      <c r="D16" s="15">
        <f>mannschaft!J17</f>
        <v>568</v>
      </c>
      <c r="E16" s="27">
        <f t="shared" si="0"/>
        <v>113.6</v>
      </c>
      <c r="F16" s="27">
        <f t="shared" si="1"/>
        <v>7.573333333333333</v>
      </c>
    </row>
    <row r="17" spans="1:6" ht="21">
      <c r="A17" s="15">
        <v>14</v>
      </c>
      <c r="B17" s="15" t="str">
        <f>mannschaft!B44</f>
        <v>Niklas Bloemen</v>
      </c>
      <c r="C17" s="15" t="str">
        <f>mannschaft!C44</f>
        <v>Aengenesch</v>
      </c>
      <c r="D17" s="15">
        <f>mannschaft!J44</f>
        <v>561</v>
      </c>
      <c r="E17" s="27">
        <f t="shared" si="0"/>
        <v>112.2</v>
      </c>
      <c r="F17" s="27">
        <f t="shared" si="1"/>
        <v>7.48</v>
      </c>
    </row>
    <row r="18" spans="1:6" ht="21">
      <c r="A18" s="15">
        <v>15</v>
      </c>
      <c r="B18" s="17" t="str">
        <f>mannschaft!B57</f>
        <v>Simon Kempkens</v>
      </c>
      <c r="C18" s="17" t="str">
        <f>mannschaft!C57</f>
        <v>Boeckelt 2</v>
      </c>
      <c r="D18" s="15">
        <f>mannschaft!J57</f>
        <v>552</v>
      </c>
      <c r="E18" s="27">
        <f t="shared" si="0"/>
        <v>110.4</v>
      </c>
      <c r="F18" s="27">
        <f t="shared" si="1"/>
        <v>7.36</v>
      </c>
    </row>
    <row r="19" spans="1:6" ht="21">
      <c r="A19" s="15">
        <v>16</v>
      </c>
      <c r="B19" s="15" t="str">
        <f>mannschaft!B41</f>
        <v>Kathrin Düllings</v>
      </c>
      <c r="C19" s="15" t="str">
        <f>mannschaft!C41</f>
        <v>Aengenesch</v>
      </c>
      <c r="D19" s="15">
        <f>mannschaft!J41</f>
        <v>547</v>
      </c>
      <c r="E19" s="27">
        <f t="shared" si="0"/>
        <v>109.4</v>
      </c>
      <c r="F19" s="27">
        <f t="shared" si="1"/>
        <v>7.293333333333334</v>
      </c>
    </row>
    <row r="20" spans="1:6" ht="21">
      <c r="A20" s="15">
        <v>17</v>
      </c>
      <c r="B20" s="15" t="str">
        <f>mannschaft!B35</f>
        <v>Benni Ingenhaag</v>
      </c>
      <c r="C20" s="15" t="str">
        <f>mannschaft!C35</f>
        <v>Hartefeld</v>
      </c>
      <c r="D20" s="15">
        <f>mannschaft!J35</f>
        <v>533</v>
      </c>
      <c r="E20" s="27">
        <f t="shared" si="0"/>
        <v>106.6</v>
      </c>
      <c r="F20" s="27">
        <f t="shared" si="1"/>
        <v>7.1066666666666665</v>
      </c>
    </row>
    <row r="21" spans="1:6" ht="21">
      <c r="A21" s="15">
        <v>18</v>
      </c>
      <c r="B21" s="17" t="str">
        <f>mannschaft!B56</f>
        <v>Christian Cleve</v>
      </c>
      <c r="C21" s="17" t="str">
        <f>mannschaft!C56</f>
        <v>Boeckelt 2</v>
      </c>
      <c r="D21" s="15">
        <f>mannschaft!J56</f>
        <v>508</v>
      </c>
      <c r="E21" s="27">
        <f t="shared" si="0"/>
        <v>101.6</v>
      </c>
      <c r="F21" s="27">
        <f t="shared" si="1"/>
        <v>6.7733333333333325</v>
      </c>
    </row>
    <row r="22" spans="1:6" ht="21">
      <c r="A22" s="15">
        <v>19</v>
      </c>
      <c r="B22" s="15" t="str">
        <f>mannschaft!B40</f>
        <v>Michael Düllings</v>
      </c>
      <c r="C22" s="15" t="str">
        <f>mannschaft!C40</f>
        <v>Aengenesch</v>
      </c>
      <c r="D22" s="15">
        <f>mannschaft!J40</f>
        <v>497</v>
      </c>
      <c r="E22" s="27">
        <f t="shared" si="0"/>
        <v>99.4</v>
      </c>
      <c r="F22" s="27">
        <f t="shared" si="1"/>
        <v>6.626666666666667</v>
      </c>
    </row>
    <row r="23" spans="1:6" ht="21">
      <c r="A23" s="15">
        <v>20</v>
      </c>
      <c r="B23" s="15" t="str">
        <f>mannschaft!B43</f>
        <v>Corinna Köters</v>
      </c>
      <c r="C23" s="15" t="str">
        <f>mannschaft!C43</f>
        <v>Aengenesch</v>
      </c>
      <c r="D23" s="15">
        <f>mannschaft!J43</f>
        <v>476</v>
      </c>
      <c r="E23" s="27">
        <f t="shared" si="0"/>
        <v>95.2</v>
      </c>
      <c r="F23" s="27">
        <f t="shared" si="1"/>
        <v>6.346666666666667</v>
      </c>
    </row>
    <row r="24" spans="1:6" ht="21">
      <c r="A24" s="15">
        <v>21</v>
      </c>
      <c r="B24" s="17" t="str">
        <f>mannschaft!B55</f>
        <v>Carsten Cleve</v>
      </c>
      <c r="C24" s="17" t="str">
        <f>mannschaft!C55</f>
        <v>Boeckelt 2</v>
      </c>
      <c r="D24" s="15">
        <f>mannschaft!J55</f>
        <v>471</v>
      </c>
      <c r="E24" s="27">
        <f t="shared" si="0"/>
        <v>94.2</v>
      </c>
      <c r="F24" s="27">
        <f t="shared" si="1"/>
        <v>6.28</v>
      </c>
    </row>
    <row r="25" spans="1:6" ht="21">
      <c r="A25" s="15">
        <v>22</v>
      </c>
      <c r="B25" s="17" t="str">
        <f>mannschaft!B13</f>
        <v>Roman Kleinmanns</v>
      </c>
      <c r="C25" s="17" t="str">
        <f>mannschaft!C13</f>
        <v>Aldekerk</v>
      </c>
      <c r="D25" s="15">
        <f>mannschaft!J13</f>
        <v>464</v>
      </c>
      <c r="E25" s="27">
        <f t="shared" si="0"/>
        <v>92.8</v>
      </c>
      <c r="F25" s="27">
        <f t="shared" si="1"/>
        <v>6.1866666666666665</v>
      </c>
    </row>
    <row r="26" spans="1:6" ht="21">
      <c r="A26" s="15">
        <v>23</v>
      </c>
      <c r="B26" s="15" t="str">
        <f>mannschaft!B46</f>
        <v>Andre Holtermann</v>
      </c>
      <c r="C26" s="15" t="str">
        <f>mannschaft!C46</f>
        <v>Aengenesch</v>
      </c>
      <c r="D26" s="15">
        <f>mannschaft!J46</f>
        <v>445</v>
      </c>
      <c r="E26" s="27">
        <f t="shared" si="0"/>
        <v>89</v>
      </c>
      <c r="F26" s="27">
        <f t="shared" si="1"/>
        <v>5.933333333333334</v>
      </c>
    </row>
    <row r="27" spans="1:6" ht="21">
      <c r="A27" s="15">
        <v>24</v>
      </c>
      <c r="B27" s="17" t="str">
        <f>mannschaft!B58</f>
        <v>Benedikt Hacks</v>
      </c>
      <c r="C27" s="17" t="str">
        <f>mannschaft!C58</f>
        <v>Boeckelt 2</v>
      </c>
      <c r="D27" s="15">
        <f>mannschaft!J58</f>
        <v>442</v>
      </c>
      <c r="E27" s="27">
        <f t="shared" si="0"/>
        <v>88.4</v>
      </c>
      <c r="F27" s="27">
        <f t="shared" si="1"/>
        <v>5.8933333333333335</v>
      </c>
    </row>
    <row r="28" spans="1:6" ht="21">
      <c r="A28" s="15">
        <v>25</v>
      </c>
      <c r="B28" s="17" t="str">
        <f>mannschaft!B18</f>
        <v>Christian Suytings</v>
      </c>
      <c r="C28" s="17" t="str">
        <f>mannschaft!C18</f>
        <v>Aldekerk</v>
      </c>
      <c r="D28" s="15">
        <f>mannschaft!J18</f>
        <v>434</v>
      </c>
      <c r="E28" s="27">
        <f>D28/4</f>
        <v>108.5</v>
      </c>
      <c r="F28" s="27">
        <f t="shared" si="1"/>
        <v>7.233333333333333</v>
      </c>
    </row>
    <row r="29" spans="1:6" ht="21">
      <c r="A29" s="15">
        <v>26</v>
      </c>
      <c r="B29" s="17" t="str">
        <f>mannschaft!B60</f>
        <v>Patrick Seegers</v>
      </c>
      <c r="C29" s="17" t="str">
        <f>mannschaft!C60</f>
        <v>Boeckelt 2</v>
      </c>
      <c r="D29" s="15">
        <f>mannschaft!J60</f>
        <v>432</v>
      </c>
      <c r="E29" s="27">
        <f t="shared" si="0"/>
        <v>86.4</v>
      </c>
      <c r="F29" s="27">
        <f t="shared" si="1"/>
        <v>5.760000000000001</v>
      </c>
    </row>
    <row r="30" spans="1:6" ht="21">
      <c r="A30" s="15">
        <v>27</v>
      </c>
      <c r="B30" s="17" t="str">
        <f>mannschaft!B59</f>
        <v>Hannah Rümmler</v>
      </c>
      <c r="C30" s="17" t="str">
        <f>mannschaft!C59</f>
        <v>Boeckelt 2</v>
      </c>
      <c r="D30" s="15">
        <f>mannschaft!J59</f>
        <v>419</v>
      </c>
      <c r="E30" s="27">
        <f t="shared" si="0"/>
        <v>83.8</v>
      </c>
      <c r="F30" s="27">
        <f t="shared" si="1"/>
        <v>5.586666666666667</v>
      </c>
    </row>
    <row r="31" spans="1:6" ht="21">
      <c r="A31" s="15">
        <v>28</v>
      </c>
      <c r="B31" s="17" t="str">
        <f>mannschaft!B61</f>
        <v>Martin Cleve</v>
      </c>
      <c r="C31" s="17" t="str">
        <f>mannschaft!C61</f>
        <v>Boeckelt 2</v>
      </c>
      <c r="D31" s="15">
        <f>mannschaft!J61</f>
        <v>394</v>
      </c>
      <c r="E31" s="27">
        <f t="shared" si="0"/>
        <v>78.8</v>
      </c>
      <c r="F31" s="27">
        <f t="shared" si="1"/>
        <v>5.253333333333333</v>
      </c>
    </row>
    <row r="32" spans="1:6" ht="21">
      <c r="A32" s="15">
        <v>29</v>
      </c>
      <c r="B32" s="15" t="str">
        <f>mannschaft!B32</f>
        <v>Andre Schmetter</v>
      </c>
      <c r="C32" s="15" t="str">
        <f>mannschaft!C32</f>
        <v>Hartefeld</v>
      </c>
      <c r="D32" s="15">
        <f>mannschaft!J32</f>
        <v>333</v>
      </c>
      <c r="E32" s="27">
        <f>D32/4</f>
        <v>83.25</v>
      </c>
      <c r="F32" s="27">
        <f t="shared" si="1"/>
        <v>5.55</v>
      </c>
    </row>
    <row r="33" spans="1:6" ht="21">
      <c r="A33" s="15">
        <v>30</v>
      </c>
      <c r="B33" s="15" t="str">
        <f>mannschaft!B42</f>
        <v>Daniel Hoogen</v>
      </c>
      <c r="C33" s="15" t="str">
        <f>mannschaft!C42</f>
        <v>Aengenesch</v>
      </c>
      <c r="D33" s="15">
        <f>mannschaft!J42</f>
        <v>293</v>
      </c>
      <c r="E33" s="27">
        <f>D33/3</f>
        <v>97.66666666666667</v>
      </c>
      <c r="F33" s="27">
        <f t="shared" si="1"/>
        <v>6.511111111111111</v>
      </c>
    </row>
    <row r="34" spans="1:6" ht="21">
      <c r="A34" s="15">
        <v>31</v>
      </c>
      <c r="B34" s="17" t="str">
        <f>mannschaft!B27</f>
        <v>Niklas Tegler</v>
      </c>
      <c r="C34" s="17" t="str">
        <f>mannschaft!C27</f>
        <v>Kapellen</v>
      </c>
      <c r="D34" s="15">
        <f>mannschaft!J27</f>
        <v>265</v>
      </c>
      <c r="E34" s="27">
        <f>D34/3</f>
        <v>88.33333333333333</v>
      </c>
      <c r="F34" s="27">
        <f t="shared" si="1"/>
        <v>5.888888888888888</v>
      </c>
    </row>
    <row r="35" spans="1:6" ht="21">
      <c r="A35" s="15">
        <v>32</v>
      </c>
      <c r="B35" s="17" t="str">
        <f>mannschaft!B15</f>
        <v>Kai Cardinal</v>
      </c>
      <c r="C35" s="17" t="str">
        <f>mannschaft!C15</f>
        <v>Aldekerk</v>
      </c>
      <c r="D35" s="15">
        <f>mannschaft!J15</f>
        <v>121</v>
      </c>
      <c r="E35" s="27">
        <f>D35/1</f>
        <v>121</v>
      </c>
      <c r="F35" s="27">
        <f t="shared" si="1"/>
        <v>8.066666666666666</v>
      </c>
    </row>
    <row r="36" spans="1:6" ht="21">
      <c r="A36" s="15">
        <v>33</v>
      </c>
      <c r="B36" s="15" t="str">
        <f>mannschaft!B45</f>
        <v>Dirk Janssen</v>
      </c>
      <c r="C36" s="15" t="str">
        <f>mannschaft!C45</f>
        <v>Aengenesch</v>
      </c>
      <c r="D36" s="15">
        <f>mannschaft!J45</f>
        <v>106</v>
      </c>
      <c r="E36" s="27">
        <f>D36/1</f>
        <v>106</v>
      </c>
      <c r="F36" s="27">
        <f t="shared" si="1"/>
        <v>7.066666666666666</v>
      </c>
    </row>
    <row r="37" spans="1:6" ht="21">
      <c r="A37" s="15">
        <v>34</v>
      </c>
      <c r="B37" s="17" t="str">
        <f>mannschaft!B26</f>
        <v>Volker Zacharyasz</v>
      </c>
      <c r="C37" s="17" t="str">
        <f>mannschaft!C26</f>
        <v>Kapellen</v>
      </c>
      <c r="D37" s="15">
        <f>mannschaft!J26</f>
        <v>91</v>
      </c>
      <c r="E37" s="27">
        <f>D37/1</f>
        <v>91</v>
      </c>
      <c r="F37" s="27">
        <f t="shared" si="1"/>
        <v>6.066666666666666</v>
      </c>
    </row>
    <row r="38" ht="15">
      <c r="E38" s="26"/>
    </row>
  </sheetData>
  <sheetProtection/>
  <printOptions/>
  <pageMargins left="0.7086614173228347" right="0.11811023622047245" top="0.3937007874015748" bottom="0.3937007874015748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BIE</dc:creator>
  <cp:keywords/>
  <dc:description/>
  <cp:lastModifiedBy>BIE</cp:lastModifiedBy>
  <cp:lastPrinted>2013-04-12T17:29:46Z</cp:lastPrinted>
  <dcterms:created xsi:type="dcterms:W3CDTF">2013-02-06T14:58:20Z</dcterms:created>
  <dcterms:modified xsi:type="dcterms:W3CDTF">2013-04-12T17:33:05Z</dcterms:modified>
  <cp:category/>
  <cp:version/>
  <cp:contentType/>
  <cp:contentStatus/>
</cp:coreProperties>
</file>